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v.sharepoint.com/sites/Technik/Dokumente/Eigenprodukte/SOL•THOR/Auslegung/"/>
    </mc:Choice>
  </mc:AlternateContent>
  <xr:revisionPtr revIDLastSave="50" documentId="8_{FFE69774-453C-420A-92AB-379C32E353B9}" xr6:coauthVersionLast="47" xr6:coauthVersionMax="47" xr10:uidLastSave="{8B5EF060-4541-4F6A-8F22-3CB93F151D2D}"/>
  <bookViews>
    <workbookView xWindow="4920" yWindow="4485" windowWidth="21600" windowHeight="11295" xr2:uid="{2D757F01-FD4F-4BE0-9BB9-C64729C0937C}"/>
  </bookViews>
  <sheets>
    <sheet name="SOL•THOR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A16" i="1"/>
  <c r="A18" i="1"/>
  <c r="C19" i="1" s="1"/>
  <c r="A20" i="1"/>
  <c r="C21" i="1" s="1"/>
  <c r="A22" i="1"/>
  <c r="C23" i="1" s="1"/>
  <c r="A25" i="1"/>
  <c r="C26" i="1" s="1"/>
  <c r="A28" i="1"/>
  <c r="C29" i="1" s="1"/>
</calcChain>
</file>

<file path=xl/sharedStrings.xml><?xml version="1.0" encoding="utf-8"?>
<sst xmlns="http://schemas.openxmlformats.org/spreadsheetml/2006/main" count="41" uniqueCount="32">
  <si>
    <t>Dies ist eine Warnung. Konfiguration nicht OK.
This is a warning. Configuration not OK.</t>
  </si>
  <si>
    <t>Dies ist nur ein Hinweis. Konfiguration OK.
This is only a hint. Configuration OK.</t>
  </si>
  <si>
    <t>Explanation</t>
  </si>
  <si>
    <t>total mpp voltage at highest panel temperature during the year</t>
  </si>
  <si>
    <t>[V]</t>
  </si>
  <si>
    <t>Results for highest panel temperature during the year</t>
  </si>
  <si>
    <t>total open circuit voltage at lowest ambient temperature during the year</t>
  </si>
  <si>
    <t>Results for lowest panel temperature during the year</t>
  </si>
  <si>
    <t>total mpp voltage at STC (standard test conditions)</t>
  </si>
  <si>
    <t>total open circuit voltage at STC (standard test conditions)</t>
  </si>
  <si>
    <t>total current at STC (standard test conditions)</t>
  </si>
  <si>
    <t>[A]</t>
  </si>
  <si>
    <t>installed nominal power</t>
  </si>
  <si>
    <t>[Wp]</t>
  </si>
  <si>
    <t>Results for STC (standard test conditions)</t>
  </si>
  <si>
    <t>Results</t>
  </si>
  <si>
    <t>highest panel temperature during the year</t>
  </si>
  <si>
    <t>[°C]</t>
  </si>
  <si>
    <t>lowest panel temperature during the year</t>
  </si>
  <si>
    <t>Number of strings parallel</t>
  </si>
  <si>
    <t>[pcs]</t>
  </si>
  <si>
    <t>Number of panels in series</t>
  </si>
  <si>
    <t>Array characteristics</t>
  </si>
  <si>
    <t>Temp. coefficient of Voc (negative value)</t>
  </si>
  <si>
    <t>Vmpp / nominal voltage</t>
  </si>
  <si>
    <t>Voc / open circuit voltage</t>
  </si>
  <si>
    <t>Impp / nominal current</t>
  </si>
  <si>
    <t>Pmpp / nominal power</t>
  </si>
  <si>
    <t>PV array dimensioning for SOL•THOR</t>
  </si>
  <si>
    <t>Input fields</t>
  </si>
  <si>
    <t>Panel characteristics (STC)</t>
  </si>
  <si>
    <t>v250606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</si>
</sst>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B67A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7">
    <xf numFmtId="0" fontId="0" fillId="0" borderId="0" xfId="0"/>
    <xf numFmtId="0" fontId="5" fillId="4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6" fillId="6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7" borderId="0" xfId="0" applyFill="1"/>
    <xf numFmtId="0" fontId="3" fillId="7" borderId="0" xfId="0" applyFont="1" applyFill="1"/>
    <xf numFmtId="0" fontId="1" fillId="2" borderId="1" xfId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/>
    <xf numFmtId="164" fontId="1" fillId="2" borderId="1" xfId="1" applyNumberFormat="1" applyAlignment="1" applyProtection="1">
      <alignment horizontal="center"/>
      <protection locked="0"/>
    </xf>
    <xf numFmtId="2" fontId="1" fillId="2" borderId="1" xfId="1" applyNumberFormat="1" applyAlignment="1" applyProtection="1">
      <alignment horizontal="center"/>
      <protection locked="0"/>
    </xf>
    <xf numFmtId="0" fontId="6" fillId="8" borderId="0" xfId="0" applyFont="1" applyFill="1" applyAlignment="1">
      <alignment vertical="center"/>
    </xf>
    <xf numFmtId="0" fontId="8" fillId="8" borderId="0" xfId="0" applyFont="1" applyFill="1" applyAlignment="1">
      <alignment horizontal="center" vertical="center"/>
    </xf>
    <xf numFmtId="2" fontId="1" fillId="2" borderId="1" xfId="1" applyNumberFormat="1" applyAlignment="1">
      <alignment horizontal="center"/>
    </xf>
    <xf numFmtId="0" fontId="3" fillId="0" borderId="0" xfId="0" applyFont="1" applyAlignment="1" applyProtection="1">
      <alignment horizontal="left"/>
      <protection hidden="1"/>
    </xf>
    <xf numFmtId="2" fontId="2" fillId="3" borderId="1" xfId="2" applyNumberFormat="1" applyAlignment="1" applyProtection="1">
      <alignment horizontal="center"/>
      <protection hidden="1"/>
    </xf>
  </cellXfs>
  <cellStyles count="3">
    <cellStyle name="Berechnung" xfId="2" builtinId="22"/>
    <cellStyle name="Eingabe" xfId="1" builtinId="20"/>
    <cellStyle name="Standard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C$8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2971016</xdr:colOff>
      <xdr:row>0</xdr:row>
      <xdr:rowOff>15240</xdr:rowOff>
    </xdr:from>
    <xdr:ext cx="1584960" cy="349362"/>
    <xdr:pic>
      <xdr:nvPicPr>
        <xdr:cNvPr id="2" name="Grafik 1">
          <a:extLst>
            <a:ext uri="{FF2B5EF4-FFF2-40B4-BE49-F238E27FC236}">
              <a16:creationId xmlns:a16="http://schemas.microsoft.com/office/drawing/2014/main" id="{CE5EEB72-3E6C-406D-BF70-E999F3018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216" y="15240"/>
          <a:ext cx="1584960" cy="34936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</xdr:row>
          <xdr:rowOff>180975</xdr:rowOff>
        </xdr:from>
        <xdr:to>
          <xdr:col>1</xdr:col>
          <xdr:colOff>695325</xdr:colOff>
          <xdr:row>7</xdr:row>
          <xdr:rowOff>19050</xdr:rowOff>
        </xdr:to>
        <xdr:sp macro="" textlink="">
          <xdr:nvSpPr>
            <xdr:cNvPr id="1025" name="Option Button 1" descr="V/°C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V/°C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161925</xdr:rowOff>
        </xdr:from>
        <xdr:to>
          <xdr:col>1</xdr:col>
          <xdr:colOff>666750</xdr:colOff>
          <xdr:row>8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%/°C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F9FD-A285-4A92-8A58-5AF7D03D62C8}">
  <dimension ref="A1:C32"/>
  <sheetViews>
    <sheetView tabSelected="1" workbookViewId="0">
      <selection activeCell="B1" sqref="B1"/>
    </sheetView>
  </sheetViews>
  <sheetFormatPr baseColWidth="10" defaultRowHeight="15" x14ac:dyDescent="0.25"/>
  <cols>
    <col min="3" max="3" width="68.42578125" customWidth="1"/>
  </cols>
  <sheetData>
    <row r="1" spans="1:3" x14ac:dyDescent="0.25">
      <c r="A1" s="14" t="s">
        <v>29</v>
      </c>
      <c r="B1" s="13" t="s">
        <v>31</v>
      </c>
      <c r="C1" s="12" t="s">
        <v>28</v>
      </c>
    </row>
    <row r="2" spans="1:3" x14ac:dyDescent="0.25">
      <c r="A2" s="3" t="s">
        <v>30</v>
      </c>
      <c r="B2" s="3"/>
      <c r="C2" s="3"/>
    </row>
    <row r="3" spans="1:3" x14ac:dyDescent="0.25">
      <c r="A3" s="7">
        <v>485</v>
      </c>
      <c r="B3" s="4" t="s">
        <v>13</v>
      </c>
      <c r="C3" t="s">
        <v>27</v>
      </c>
    </row>
    <row r="4" spans="1:3" x14ac:dyDescent="0.25">
      <c r="A4" s="11">
        <v>13.38</v>
      </c>
      <c r="B4" s="4" t="s">
        <v>11</v>
      </c>
      <c r="C4" t="s">
        <v>26</v>
      </c>
    </row>
    <row r="5" spans="1:3" x14ac:dyDescent="0.25">
      <c r="A5" s="11">
        <v>45</v>
      </c>
      <c r="B5" s="4" t="s">
        <v>4</v>
      </c>
      <c r="C5" t="s">
        <v>25</v>
      </c>
    </row>
    <row r="6" spans="1:3" x14ac:dyDescent="0.25">
      <c r="A6" s="11">
        <v>36.25</v>
      </c>
      <c r="B6" s="4" t="s">
        <v>4</v>
      </c>
      <c r="C6" t="s">
        <v>24</v>
      </c>
    </row>
    <row r="7" spans="1:3" x14ac:dyDescent="0.25">
      <c r="A7" s="10">
        <v>-0.25</v>
      </c>
      <c r="B7" s="4"/>
      <c r="C7" s="9" t="s">
        <v>23</v>
      </c>
    </row>
    <row r="8" spans="1:3" x14ac:dyDescent="0.25">
      <c r="B8" s="4"/>
      <c r="C8" s="8">
        <v>2</v>
      </c>
    </row>
    <row r="9" spans="1:3" x14ac:dyDescent="0.25">
      <c r="A9" s="3" t="s">
        <v>22</v>
      </c>
      <c r="B9" s="3"/>
      <c r="C9" s="3"/>
    </row>
    <row r="10" spans="1:3" x14ac:dyDescent="0.25">
      <c r="A10" s="7">
        <v>4</v>
      </c>
      <c r="B10" s="4" t="s">
        <v>20</v>
      </c>
      <c r="C10" t="s">
        <v>21</v>
      </c>
    </row>
    <row r="11" spans="1:3" x14ac:dyDescent="0.25">
      <c r="A11" s="7">
        <v>2</v>
      </c>
      <c r="B11" s="4" t="s">
        <v>20</v>
      </c>
      <c r="C11" t="s">
        <v>19</v>
      </c>
    </row>
    <row r="12" spans="1:3" x14ac:dyDescent="0.25">
      <c r="A12" s="7">
        <v>-15</v>
      </c>
      <c r="B12" s="4" t="s">
        <v>17</v>
      </c>
      <c r="C12" t="s">
        <v>18</v>
      </c>
    </row>
    <row r="13" spans="1:3" x14ac:dyDescent="0.25">
      <c r="A13" s="7">
        <v>60</v>
      </c>
      <c r="B13" s="4" t="s">
        <v>17</v>
      </c>
      <c r="C13" t="s">
        <v>16</v>
      </c>
    </row>
    <row r="14" spans="1:3" x14ac:dyDescent="0.25">
      <c r="A14" s="3" t="s">
        <v>15</v>
      </c>
      <c r="B14" s="3"/>
      <c r="C14" s="3"/>
    </row>
    <row r="15" spans="1:3" x14ac:dyDescent="0.25">
      <c r="A15" s="6" t="s">
        <v>14</v>
      </c>
      <c r="B15" s="5"/>
      <c r="C15" s="5"/>
    </row>
    <row r="16" spans="1:3" x14ac:dyDescent="0.25">
      <c r="A16" s="16">
        <f>A3*A10*A11</f>
        <v>3880</v>
      </c>
      <c r="B16" s="4" t="s">
        <v>13</v>
      </c>
      <c r="C16" t="s">
        <v>12</v>
      </c>
    </row>
    <row r="17" spans="1:3" x14ac:dyDescent="0.25">
      <c r="B17" s="4"/>
      <c r="C17" s="15" t="str">
        <f>IF(A16&lt;=4500,"OK","NOTE: maximum DC power of SOL-THOR is 4.500 W")</f>
        <v>OK</v>
      </c>
    </row>
    <row r="18" spans="1:3" x14ac:dyDescent="0.25">
      <c r="A18" s="16">
        <f>A11*A4</f>
        <v>26.76</v>
      </c>
      <c r="B18" s="4" t="s">
        <v>11</v>
      </c>
      <c r="C18" t="s">
        <v>10</v>
      </c>
    </row>
    <row r="19" spans="1:3" x14ac:dyDescent="0.25">
      <c r="B19" s="4"/>
      <c r="C19" s="15" t="str">
        <f>IF(A18&lt;=26,"OK","NOTE: SOL•THOR will limit the current to 26A")</f>
        <v>NOTE: SOL•THOR will limit the current to 26A</v>
      </c>
    </row>
    <row r="20" spans="1:3" x14ac:dyDescent="0.25">
      <c r="A20" s="16">
        <f>A5*A10</f>
        <v>180</v>
      </c>
      <c r="B20" s="4" t="s">
        <v>4</v>
      </c>
      <c r="C20" t="s">
        <v>9</v>
      </c>
    </row>
    <row r="21" spans="1:3" x14ac:dyDescent="0.25">
      <c r="C21" s="15" t="str">
        <f>IF(AND(A20&gt;=30,A20&lt;=230),"OK","ATTENTION: outside voltage range")</f>
        <v>OK</v>
      </c>
    </row>
    <row r="22" spans="1:3" x14ac:dyDescent="0.25">
      <c r="A22" s="16">
        <f>A6*A10</f>
        <v>145</v>
      </c>
      <c r="B22" s="4" t="s">
        <v>4</v>
      </c>
      <c r="C22" t="s">
        <v>8</v>
      </c>
    </row>
    <row r="23" spans="1:3" x14ac:dyDescent="0.25">
      <c r="C23" s="15" t="str">
        <f>IF(AND(A22&gt;=30,A22&lt;=230),"OK","ATTENTION: outside voltage range")</f>
        <v>OK</v>
      </c>
    </row>
    <row r="24" spans="1:3" x14ac:dyDescent="0.25">
      <c r="A24" s="6" t="s">
        <v>7</v>
      </c>
      <c r="B24" s="5"/>
      <c r="C24" s="5"/>
    </row>
    <row r="25" spans="1:3" x14ac:dyDescent="0.25">
      <c r="A25" s="16">
        <f>IF(C8=1,A5*A10+A10*A7*-1*(25-A12),A5*A10+A5*A10*A7/100*-1*(25-A12))</f>
        <v>198</v>
      </c>
      <c r="B25" s="4" t="s">
        <v>4</v>
      </c>
      <c r="C25" t="s">
        <v>6</v>
      </c>
    </row>
    <row r="26" spans="1:3" x14ac:dyDescent="0.25">
      <c r="C26" s="15" t="str">
        <f>IF(AND(30&lt;A25,A25&lt;230),"OK","ATTENTION: outside voltage range")</f>
        <v>OK</v>
      </c>
    </row>
    <row r="27" spans="1:3" x14ac:dyDescent="0.25">
      <c r="A27" s="6" t="s">
        <v>5</v>
      </c>
      <c r="B27" s="5"/>
      <c r="C27" s="5"/>
    </row>
    <row r="28" spans="1:3" x14ac:dyDescent="0.25">
      <c r="A28" s="16">
        <f>A6*A10+A5*A10*A7/100*-1*(25-A13)</f>
        <v>129.25</v>
      </c>
      <c r="B28" s="4" t="s">
        <v>4</v>
      </c>
      <c r="C28" t="s">
        <v>3</v>
      </c>
    </row>
    <row r="29" spans="1:3" x14ac:dyDescent="0.25">
      <c r="C29" s="15" t="str">
        <f>IF(AND(30&lt;A28,A28&lt;230),"OK","ATTENTION: outside voltage range")</f>
        <v>OK</v>
      </c>
    </row>
    <row r="30" spans="1:3" x14ac:dyDescent="0.25">
      <c r="A30" s="3" t="s">
        <v>2</v>
      </c>
      <c r="B30" s="3"/>
      <c r="C30" s="3"/>
    </row>
    <row r="31" spans="1:3" ht="29.25" customHeight="1" x14ac:dyDescent="0.25">
      <c r="C31" s="2" t="s">
        <v>1</v>
      </c>
    </row>
    <row r="32" spans="1:3" ht="31.5" customHeight="1" x14ac:dyDescent="0.25">
      <c r="C32" s="1" t="s">
        <v>0</v>
      </c>
    </row>
  </sheetData>
  <sheetProtection algorithmName="SHA-512" hashValue="h11GBpm+qArf/kdpPLeqPWRWlfRjMrVHezZRlsXGn8IsxlyIoCnCH5I3cMsVeRym+apBRnv/Cvm1SO4/qq+sLQ==" saltValue="oCD1R6UqoPWRNjC6KEgH3Q==" spinCount="100000" sheet="1" objects="1" scenarios="1" formatCells="0"/>
  <protectedRanges>
    <protectedRange sqref="A10:A13" name="Bereich2"/>
    <protectedRange sqref="A3:A7" name="Bereich1"/>
  </protectedRanges>
  <conditionalFormatting sqref="C17 C19">
    <cfRule type="containsText" dxfId="25" priority="11" operator="containsText" text="note">
      <formula>NOT(ISERROR(SEARCH("note",C17)))</formula>
    </cfRule>
  </conditionalFormatting>
  <conditionalFormatting sqref="C17">
    <cfRule type="containsText" dxfId="24" priority="12" operator="containsText" text="OK">
      <formula>NOT(ISERROR(SEARCH("OK",C17)))</formula>
    </cfRule>
    <cfRule type="containsText" dxfId="23" priority="13" operator="containsText" text="Attention">
      <formula>NOT(ISERROR(SEARCH("Attention",C17)))</formula>
    </cfRule>
    <cfRule type="containsText" dxfId="22" priority="14" operator="containsText" text="ok">
      <formula>NOT(ISERROR(SEARCH("ok",C17)))</formula>
    </cfRule>
    <cfRule type="cellIs" dxfId="21" priority="15" operator="equal">
      <formula>"OK"</formula>
    </cfRule>
    <cfRule type="cellIs" dxfId="20" priority="16" operator="equal">
      <formula>"""OK"""</formula>
    </cfRule>
  </conditionalFormatting>
  <conditionalFormatting sqref="C19">
    <cfRule type="containsText" dxfId="19" priority="22" operator="containsText" text="OK">
      <formula>NOT(ISERROR(SEARCH("OK",C19)))</formula>
    </cfRule>
    <cfRule type="containsText" dxfId="18" priority="23" operator="containsText" text="Attention">
      <formula>NOT(ISERROR(SEARCH("Attention",C19)))</formula>
    </cfRule>
    <cfRule type="containsText" dxfId="17" priority="24" operator="containsText" text="ok">
      <formula>NOT(ISERROR(SEARCH("ok",C19)))</formula>
    </cfRule>
    <cfRule type="cellIs" dxfId="16" priority="25" operator="equal">
      <formula>"OK"</formula>
    </cfRule>
    <cfRule type="cellIs" dxfId="15" priority="26" operator="equal">
      <formula>"""OK"""</formula>
    </cfRule>
  </conditionalFormatting>
  <conditionalFormatting sqref="C21 C23">
    <cfRule type="containsText" dxfId="14" priority="6" operator="containsText" text="OK">
      <formula>NOT(ISERROR(SEARCH("OK",C21)))</formula>
    </cfRule>
    <cfRule type="containsText" dxfId="13" priority="7" operator="containsText" text="Attention">
      <formula>NOT(ISERROR(SEARCH("Attention",C21)))</formula>
    </cfRule>
    <cfRule type="containsText" dxfId="12" priority="8" operator="containsText" text="ok">
      <formula>NOT(ISERROR(SEARCH("ok",C21)))</formula>
    </cfRule>
    <cfRule type="cellIs" dxfId="11" priority="9" operator="equal">
      <formula>"OK"</formula>
    </cfRule>
    <cfRule type="cellIs" dxfId="10" priority="10" operator="equal">
      <formula>"""OK"""</formula>
    </cfRule>
  </conditionalFormatting>
  <conditionalFormatting sqref="C26">
    <cfRule type="containsText" dxfId="9" priority="17" operator="containsText" text="OK">
      <formula>NOT(ISERROR(SEARCH("OK",C26)))</formula>
    </cfRule>
    <cfRule type="containsText" dxfId="8" priority="18" operator="containsText" text="Attention">
      <formula>NOT(ISERROR(SEARCH("Attention",C26)))</formula>
    </cfRule>
    <cfRule type="containsText" dxfId="7" priority="19" operator="containsText" text="ok">
      <formula>NOT(ISERROR(SEARCH("ok",C26)))</formula>
    </cfRule>
    <cfRule type="cellIs" dxfId="6" priority="20" operator="equal">
      <formula>"OK"</formula>
    </cfRule>
    <cfRule type="cellIs" dxfId="5" priority="21" operator="equal">
      <formula>"""OK"""</formula>
    </cfRule>
  </conditionalFormatting>
  <conditionalFormatting sqref="C29">
    <cfRule type="containsText" dxfId="4" priority="1" operator="containsText" text="OK">
      <formula>NOT(ISERROR(SEARCH("OK",C29)))</formula>
    </cfRule>
    <cfRule type="containsText" dxfId="3" priority="2" operator="containsText" text="Attention">
      <formula>NOT(ISERROR(SEARCH("Attention",C29)))</formula>
    </cfRule>
    <cfRule type="containsText" dxfId="2" priority="3" operator="containsText" text="ok">
      <formula>NOT(ISERROR(SEARCH("ok",C29)))</formula>
    </cfRule>
    <cfRule type="cellIs" dxfId="1" priority="4" operator="equal">
      <formula>"OK"</formula>
    </cfRule>
    <cfRule type="cellIs" dxfId="0" priority="5" operator="equal">
      <formula>"""OK"""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locked="0" defaultSize="0" autoFill="0" autoLine="0" autoPict="0" altText="V/°C">
                <anchor moveWithCells="1">
                  <from>
                    <xdr:col>1</xdr:col>
                    <xdr:colOff>85725</xdr:colOff>
                    <xdr:row>5</xdr:row>
                    <xdr:rowOff>180975</xdr:rowOff>
                  </from>
                  <to>
                    <xdr:col>1</xdr:col>
                    <xdr:colOff>695325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161925</xdr:rowOff>
                  </from>
                  <to>
                    <xdr:col>1</xdr:col>
                    <xdr:colOff>666750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7420D9FDD6641AE5521D0110567D6" ma:contentTypeVersion="13" ma:contentTypeDescription="Ein neues Dokument erstellen." ma:contentTypeScope="" ma:versionID="0a148eb71861c195b19438b2fe64171d">
  <xsd:schema xmlns:xsd="http://www.w3.org/2001/XMLSchema" xmlns:xs="http://www.w3.org/2001/XMLSchema" xmlns:p="http://schemas.microsoft.com/office/2006/metadata/properties" xmlns:ns2="3e3e9cb0-0a86-4347-a7d3-b74a266a17e9" xmlns:ns3="afe38259-9980-4374-b9d0-0d2a301fa7f7" targetNamespace="http://schemas.microsoft.com/office/2006/metadata/properties" ma:root="true" ma:fieldsID="2c91df1ec0cae83f4616109b86b09170" ns2:_="" ns3:_="">
    <xsd:import namespace="3e3e9cb0-0a86-4347-a7d3-b74a266a17e9"/>
    <xsd:import namespace="afe38259-9980-4374-b9d0-0d2a301fa7f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e9cb0-0a86-4347-a7d3-b74a266a17e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dexed="true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53049358-522f-49a0-93d7-086b42a9d160}" ma:internalName="TaxCatchAll" ma:showField="CatchAllData" ma:web="3e3e9cb0-0a86-4347-a7d3-b74a266a1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38259-9980-4374-b9d0-0d2a301fa7f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cf26add6-f8ec-4a7f-adfe-5afe58d45d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e38259-9980-4374-b9d0-0d2a301fa7f7">
      <Terms xmlns="http://schemas.microsoft.com/office/infopath/2007/PartnerControls"/>
    </lcf76f155ced4ddcb4097134ff3c332f>
    <TaxCatchAll xmlns="3e3e9cb0-0a86-4347-a7d3-b74a266a17e9" xsi:nil="true"/>
    <_dlc_DocId xmlns="3e3e9cb0-0a86-4347-a7d3-b74a266a17e9">XYAK3MVUPJNU-1005231436-23161</_dlc_DocId>
    <_dlc_DocIdUrl xmlns="3e3e9cb0-0a86-4347-a7d3-b74a266a17e9">
      <Url>https://mypv.sharepoint.com/sites/Technik/_layouts/15/DocIdRedir.aspx?ID=XYAK3MVUPJNU-1005231436-23161</Url>
      <Description>XYAK3MVUPJNU-1005231436-23161</Description>
    </_dlc_DocIdUrl>
  </documentManagement>
</p:properties>
</file>

<file path=customXml/itemProps1.xml><?xml version="1.0" encoding="utf-8"?>
<ds:datastoreItem xmlns:ds="http://schemas.openxmlformats.org/officeDocument/2006/customXml" ds:itemID="{7791A260-8495-4064-A8FF-EB4D94FC7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e9cb0-0a86-4347-a7d3-b74a266a17e9"/>
    <ds:schemaRef ds:uri="afe38259-9980-4374-b9d0-0d2a301fa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14097B-7435-4489-9178-30485BE241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87A316E-E05A-4618-AB6C-96ECB45EA8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F2E43F5-261C-4413-BB66-AA9688AF7FB8}">
  <ds:schemaRefs>
    <ds:schemaRef ds:uri="http://schemas.microsoft.com/office/2006/metadata/properties"/>
    <ds:schemaRef ds:uri="http://schemas.microsoft.com/office/infopath/2007/PartnerControls"/>
    <ds:schemaRef ds:uri="afe38259-9980-4374-b9d0-0d2a301fa7f7"/>
    <ds:schemaRef ds:uri="3e3e9cb0-0a86-4347-a7d3-b74a266a17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SOL•THOR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MINA</dc:creator>
  <cp:lastModifiedBy>Georg Mina</cp:lastModifiedBy>
  <dcterms:created xsi:type="dcterms:W3CDTF">2024-10-15T13:42:54Z</dcterms:created>
  <dcterms:modified xsi:type="dcterms:W3CDTF">2025-06-06T09:04:51Z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0x0101002887420D9FDD6641AE5521D0110567D6</vt:lpwstr>
  </property>
  <property fmtid="{D5CDD505-2E9C-101B-9397-08002B2CF9AE}" pid="3" name="_dlc_DocIdItemGuid">
    <vt:lpwstr>ad2e0262-1ef8-4334-acea-6ef9c8f19a5f</vt:lpwstr>
  </property>
  <property fmtid="{D5CDD505-2E9C-101B-9397-08002B2CF9AE}" pid="4" name="MediaServiceImageTags">
    <vt:lpwstr/>
  </property>
</Properties>
</file>